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ar Dağ. Matbaa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52" i="1" l="1"/>
  <c r="E51" i="1"/>
  <c r="F33" i="1"/>
  <c r="G18" i="1"/>
  <c r="F18" i="1"/>
  <c r="F21" i="1" s="1"/>
  <c r="F25" i="1" s="1"/>
  <c r="F27" i="1" s="1"/>
  <c r="F31" i="1" s="1"/>
  <c r="F28" i="1" s="1"/>
  <c r="F39" i="1" l="1"/>
  <c r="F36" i="1" s="1"/>
  <c r="G21" i="1"/>
  <c r="G25" i="1" s="1"/>
  <c r="G43" i="1" l="1"/>
</calcChain>
</file>

<file path=xl/sharedStrings.xml><?xml version="1.0" encoding="utf-8"?>
<sst xmlns="http://schemas.openxmlformats.org/spreadsheetml/2006/main" count="82" uniqueCount="78">
  <si>
    <t>Kar Dağıtım Önerisi</t>
  </si>
  <si>
    <t xml:space="preserve">Şirketimizin, Sermaye Piyasası Kurulu'nun tebliğleri çerçevesinde hazırlanan 31.12.2013 tarihli Konsolide Gelir Tablosundaki dönem karından, </t>
  </si>
  <si>
    <t>Ödenecek Vergiler ve Genel Kanuni Yedek Akçe düşüldükten sonra bağışların eklenmesiyle bulunan 22.809.808,- TL Net  Dağıtılabilir Dönem</t>
  </si>
  <si>
    <t xml:space="preserve">Karının Esas sözleşmemizin 25. maddesine göre aşağıdaki tabloda görüldüğü şekilde dağıtılmasını ve ortaklarımıza % 17 net kar payı  verilmesini, </t>
  </si>
  <si>
    <t xml:space="preserve">dağıtım tarihinin 30.05.2014 olarak belirlenmesini tensiplerinize arz ederiz.  </t>
  </si>
  <si>
    <t xml:space="preserve">Bu teklifimiz kabul edildiği takdirde 100.000.000,-TL lik Ödenmiş Sermayemizin her 1,-TL nominal değerli hissesine Brüt % 20 (0,20 TL), Net % 17 </t>
  </si>
  <si>
    <t>( 0,17 TL) nakit kar payı verilecektir.</t>
  </si>
  <si>
    <t>Yönetim Kurulu</t>
  </si>
  <si>
    <t>SARKUYSAN ELEKTROLİTİK BAKIR SANAYİ VE TİCARET A.Ş.</t>
  </si>
  <si>
    <t>1.</t>
  </si>
  <si>
    <t>Ödenmiş/Çıkarılmış Sermaye</t>
  </si>
  <si>
    <t>2.</t>
  </si>
  <si>
    <t>Genel Kanuni Yedek Akçe (Yasal Kayıtlara Göre)</t>
  </si>
  <si>
    <t>Esas sözleşme uyarınca kar dağıtımında imtiyaz var ise söz konusu imtiyaza ilişkin bilgi</t>
  </si>
  <si>
    <t>Yoktur.</t>
  </si>
  <si>
    <t>SPK'YA GÖRE</t>
  </si>
  <si>
    <t>YASAL  KAYITLARA GÖRE</t>
  </si>
  <si>
    <t>3.</t>
  </si>
  <si>
    <t xml:space="preserve">DÖNEM KARI </t>
  </si>
  <si>
    <t>4.</t>
  </si>
  <si>
    <t>Vergiler (-)</t>
  </si>
  <si>
    <t xml:space="preserve"> Kurumlar Vergisi (-)</t>
  </si>
  <si>
    <t xml:space="preserve"> Ertelenmiş Vergi Karşılığı (-)</t>
  </si>
  <si>
    <t>5.</t>
  </si>
  <si>
    <t>Net Dönem Karı</t>
  </si>
  <si>
    <t>6.</t>
  </si>
  <si>
    <t>Geçmiş Yıllar Zararları (-)</t>
  </si>
  <si>
    <t>7.</t>
  </si>
  <si>
    <t>Genel Kanuni Yedek Akçe (-)</t>
  </si>
  <si>
    <t>8.</t>
  </si>
  <si>
    <t>Gayrımenkul Satış Kazancının % 75' i</t>
  </si>
  <si>
    <t>9.</t>
  </si>
  <si>
    <t>NET DAĞITILABİLİR DÖNEM KARI</t>
  </si>
  <si>
    <t>10.</t>
  </si>
  <si>
    <t>Yıl İçinde Yapılan Bağışlar(+)</t>
  </si>
  <si>
    <t>11.</t>
  </si>
  <si>
    <t>Bağışlar Eklenmiş Net Dağıtılabilir Dönem Karı</t>
  </si>
  <si>
    <t>12.</t>
  </si>
  <si>
    <t>Ortaklara Birinci Kar Payı</t>
  </si>
  <si>
    <t xml:space="preserve"> </t>
  </si>
  <si>
    <t>Nakit</t>
  </si>
  <si>
    <t>Bedelsiz</t>
  </si>
  <si>
    <t>Toplam</t>
  </si>
  <si>
    <t>13.</t>
  </si>
  <si>
    <t>İmtiyazlı Pay Sahiplerine Dağıtılan Kar Payı</t>
  </si>
  <si>
    <t>Dağıtılan Diğer Kar Payı</t>
  </si>
  <si>
    <t xml:space="preserve">    -Yönetim Kurulu Üyelerine Kar Payı</t>
  </si>
  <si>
    <t>15.</t>
  </si>
  <si>
    <t>İntifa Senedi Sahiplerine Dağıtılan Kar Payı</t>
  </si>
  <si>
    <t>16.</t>
  </si>
  <si>
    <t>Ortaklara İkinci Kar Payı</t>
  </si>
  <si>
    <t>17.</t>
  </si>
  <si>
    <t>18.</t>
  </si>
  <si>
    <t>Statü Yedekleri</t>
  </si>
  <si>
    <t>19.</t>
  </si>
  <si>
    <t>Özel Yedekleri</t>
  </si>
  <si>
    <t>20.</t>
  </si>
  <si>
    <t>OLAĞANÜSTÜ YEDEK</t>
  </si>
  <si>
    <t>21.</t>
  </si>
  <si>
    <r>
      <t xml:space="preserve">Dağıtılması Öngörülen Diğer Kaynaklar                                                                      - Geçmiş Yıl Karı                                                                                                                               - Olağanüstü Yedekler                                                                                              - Kanun ve Esas Sözleşme Uyarınca                                                                                                         </t>
    </r>
    <r>
      <rPr>
        <sz val="10"/>
        <color indexed="9"/>
        <rFont val="Arial"/>
        <family val="2"/>
      </rPr>
      <t xml:space="preserve">- </t>
    </r>
    <r>
      <rPr>
        <sz val="11"/>
        <color theme="1"/>
        <rFont val="Calibri"/>
        <family val="2"/>
        <scheme val="minor"/>
      </rPr>
      <t xml:space="preserve">Dağıtılabilir Diğer Yedekler </t>
    </r>
  </si>
  <si>
    <r>
      <rPr>
        <i/>
        <sz val="8"/>
        <color indexed="9"/>
        <rFont val="Arial"/>
        <family val="2"/>
        <charset val="162"/>
      </rPr>
      <t xml:space="preserve">Dağıtılması Öngörülen Diğer Kaynaklar </t>
    </r>
    <r>
      <rPr>
        <i/>
        <sz val="8"/>
        <rFont val="Arial"/>
        <family val="2"/>
      </rPr>
      <t xml:space="preserve">         374.344                                                                                                                         </t>
    </r>
    <r>
      <rPr>
        <i/>
        <sz val="8"/>
        <rFont val="Arial"/>
        <family val="2"/>
        <charset val="162"/>
      </rPr>
      <t xml:space="preserve"> 0                                                                                              0                                                                                                         </t>
    </r>
    <r>
      <rPr>
        <i/>
        <sz val="8"/>
        <color indexed="9"/>
        <rFont val="Arial"/>
        <family val="2"/>
        <charset val="162"/>
      </rPr>
      <t>0</t>
    </r>
    <r>
      <rPr>
        <i/>
        <sz val="8"/>
        <rFont val="Arial"/>
        <family val="2"/>
        <charset val="162"/>
      </rPr>
      <t xml:space="preserve"> </t>
    </r>
  </si>
  <si>
    <t>0</t>
  </si>
  <si>
    <t>KAR PAYI ORANLARI TABLOSU</t>
  </si>
  <si>
    <t>PAY BAŞINA KAR PAYI BİLGİLERİ</t>
  </si>
  <si>
    <t>GRUBU</t>
  </si>
  <si>
    <t xml:space="preserve">TOPLAM DAĞITILAN KAR PAYI </t>
  </si>
  <si>
    <t xml:space="preserve">TOPLAM DAĞITILAN              KAR PAYI  / NET DAĞITILABİLİR               DÖNEM KARI </t>
  </si>
  <si>
    <t>1 TL NOMİNAL DEĞERLİ                                                   PAYA İSABET EDEN KAR                                                PAYI</t>
  </si>
  <si>
    <t>NAKİT (TL)</t>
  </si>
  <si>
    <t>BEDELSİZ (TL)</t>
  </si>
  <si>
    <t>TUTARI (TL)</t>
  </si>
  <si>
    <t>ORANI (%)</t>
  </si>
  <si>
    <t>NET</t>
  </si>
  <si>
    <t>A</t>
  </si>
  <si>
    <t>B</t>
  </si>
  <si>
    <t>TOPLAM</t>
  </si>
  <si>
    <t>14.</t>
  </si>
  <si>
    <t xml:space="preserve">            2013 YILI KAR PAYI DAĞITIM TABLOSU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</si>
</sst>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-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Arial Tur"/>
      <charset val="162"/>
    </font>
    <font>
      <b/>
      <sz val="11"/>
      <name val="Arial"/>
      <family val="2"/>
      <charset val="162"/>
    </font>
    <font>
      <b/>
      <sz val="10"/>
      <name val="Arial"/>
      <family val="2"/>
    </font>
    <font>
      <b/>
      <sz val="10"/>
      <name val="Arial"/>
      <family val="2"/>
      <charset val="162"/>
    </font>
    <font>
      <b/>
      <sz val="16"/>
      <name val="Arial Tur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i/>
      <sz val="9"/>
      <name val="Arial"/>
      <family val="2"/>
    </font>
    <font>
      <i/>
      <sz val="8"/>
      <name val="Arial"/>
      <family val="2"/>
    </font>
    <font>
      <b/>
      <sz val="10"/>
      <color indexed="9"/>
      <name val="Arial"/>
      <family val="2"/>
      <charset val="162"/>
    </font>
    <font>
      <i/>
      <sz val="10"/>
      <name val="Arial"/>
      <family val="2"/>
    </font>
    <font>
      <sz val="8"/>
      <name val="Arial"/>
      <family val="2"/>
      <charset val="162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Arial"/>
      <family val="2"/>
      <charset val="162"/>
    </font>
    <font>
      <sz val="10"/>
      <color indexed="9"/>
      <name val="Arial"/>
      <family val="2"/>
    </font>
    <font>
      <i/>
      <sz val="8"/>
      <color indexed="9"/>
      <name val="Arial"/>
      <family val="2"/>
      <charset val="162"/>
    </font>
    <font>
      <i/>
      <sz val="10"/>
      <name val="Arial"/>
      <family val="2"/>
      <charset val="162"/>
    </font>
    <font>
      <sz val="9"/>
      <color theme="1"/>
      <name val="Calibri"/>
      <family val="2"/>
      <scheme val="minor"/>
    </font>
    <font>
      <i/>
      <sz val="1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Font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4" xfId="0" applyFont="1" applyBorder="1"/>
    <xf numFmtId="0" fontId="0" fillId="2" borderId="0" xfId="0" applyFont="1" applyFill="1" applyBorder="1"/>
    <xf numFmtId="0" fontId="0" fillId="2" borderId="5" xfId="0" applyFont="1" applyFill="1" applyBorder="1"/>
    <xf numFmtId="0" fontId="0" fillId="2" borderId="4" xfId="0" applyFont="1" applyFill="1" applyBorder="1"/>
    <xf numFmtId="0" fontId="0" fillId="2" borderId="0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4" xfId="0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3" fontId="7" fillId="0" borderId="0" xfId="0" applyNumberFormat="1" applyFont="1"/>
    <xf numFmtId="3" fontId="0" fillId="0" borderId="0" xfId="0" applyNumberFormat="1"/>
    <xf numFmtId="3" fontId="0" fillId="0" borderId="4" xfId="0" applyNumberFormat="1" applyBorder="1"/>
    <xf numFmtId="0" fontId="0" fillId="0" borderId="4" xfId="0" applyBorder="1" applyAlignment="1">
      <alignment horizontal="right" vertical="top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3" fontId="0" fillId="0" borderId="12" xfId="0" quotePrefix="1" applyNumberFormat="1" applyBorder="1" applyAlignment="1">
      <alignment horizontal="right" vertical="top" wrapText="1"/>
    </xf>
    <xf numFmtId="3" fontId="0" fillId="0" borderId="9" xfId="0" quotePrefix="1" applyNumberFormat="1" applyBorder="1" applyAlignment="1">
      <alignment horizontal="right" vertical="top" wrapText="1"/>
    </xf>
    <xf numFmtId="0" fontId="0" fillId="2" borderId="7" xfId="0" applyFill="1" applyBorder="1" applyAlignment="1">
      <alignment horizontal="right" vertical="top"/>
    </xf>
    <xf numFmtId="0" fontId="6" fillId="2" borderId="7" xfId="0" applyFont="1" applyFill="1" applyBorder="1" applyAlignment="1">
      <alignment horizontal="left"/>
    </xf>
    <xf numFmtId="164" fontId="11" fillId="2" borderId="7" xfId="0" quotePrefix="1" applyNumberFormat="1" applyFont="1" applyFill="1" applyBorder="1" applyAlignment="1">
      <alignment horizontal="right" wrapText="1"/>
    </xf>
    <xf numFmtId="4" fontId="0" fillId="2" borderId="7" xfId="0" quotePrefix="1" applyNumberFormat="1" applyFill="1" applyBorder="1" applyAlignment="1">
      <alignment horizontal="right" vertical="top" wrapText="1"/>
    </xf>
    <xf numFmtId="0" fontId="0" fillId="2" borderId="11" xfId="0" applyFill="1" applyBorder="1" applyAlignment="1">
      <alignment horizontal="right" vertical="top"/>
    </xf>
    <xf numFmtId="0" fontId="0" fillId="2" borderId="4" xfId="0" applyFill="1" applyBorder="1" applyAlignment="1">
      <alignment horizontal="right"/>
    </xf>
    <xf numFmtId="0" fontId="0" fillId="2" borderId="1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7" xfId="0" applyFill="1" applyBorder="1"/>
    <xf numFmtId="0" fontId="0" fillId="2" borderId="18" xfId="0" applyFill="1" applyBorder="1"/>
    <xf numFmtId="0" fontId="21" fillId="2" borderId="18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 wrapText="1"/>
    </xf>
    <xf numFmtId="0" fontId="21" fillId="2" borderId="10" xfId="0" applyFont="1" applyFill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4" fontId="11" fillId="2" borderId="19" xfId="0" applyNumberFormat="1" applyFont="1" applyFill="1" applyBorder="1" applyAlignment="1">
      <alignment horizontal="right"/>
    </xf>
    <xf numFmtId="4" fontId="11" fillId="2" borderId="19" xfId="0" applyNumberFormat="1" applyFont="1" applyFill="1" applyBorder="1"/>
    <xf numFmtId="3" fontId="11" fillId="2" borderId="23" xfId="0" applyNumberFormat="1" applyFont="1" applyFill="1" applyBorder="1" applyAlignment="1">
      <alignment horizontal="center"/>
    </xf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4" fontId="11" fillId="2" borderId="0" xfId="0" applyNumberFormat="1" applyFont="1" applyFill="1" applyBorder="1" applyAlignment="1">
      <alignment horizontal="right"/>
    </xf>
    <xf numFmtId="4" fontId="11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center"/>
    </xf>
    <xf numFmtId="0" fontId="22" fillId="0" borderId="0" xfId="0" applyFont="1"/>
    <xf numFmtId="4" fontId="22" fillId="0" borderId="0" xfId="0" applyNumberFormat="1" applyFont="1"/>
    <xf numFmtId="0" fontId="0" fillId="2" borderId="26" xfId="0" applyFill="1" applyBorder="1" applyAlignment="1">
      <alignment horizontal="left"/>
    </xf>
    <xf numFmtId="0" fontId="0" fillId="2" borderId="27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4" fontId="11" fillId="2" borderId="27" xfId="0" applyNumberFormat="1" applyFont="1" applyFill="1" applyBorder="1" applyAlignment="1">
      <alignment horizontal="right"/>
    </xf>
    <xf numFmtId="4" fontId="11" fillId="2" borderId="27" xfId="0" applyNumberFormat="1" applyFont="1" applyFill="1" applyBorder="1"/>
    <xf numFmtId="3" fontId="11" fillId="2" borderId="2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2" xfId="0" applyFont="1" applyBorder="1" applyAlignment="1">
      <alignment horizontal="left"/>
    </xf>
    <xf numFmtId="0" fontId="20" fillId="2" borderId="12" xfId="0" applyFont="1" applyFill="1" applyBorder="1" applyAlignment="1">
      <alignment horizontal="left"/>
    </xf>
    <xf numFmtId="0" fontId="20" fillId="2" borderId="9" xfId="0" applyFont="1" applyFill="1" applyBorder="1" applyAlignment="1">
      <alignment horizontal="left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0" fillId="0" borderId="2" xfId="0" applyFont="1" applyBorder="1" applyAlignment="1">
      <alignment horizontal="centerContinuous"/>
    </xf>
    <xf numFmtId="0" fontId="0" fillId="0" borderId="3" xfId="0" applyFont="1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8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right"/>
    </xf>
    <xf numFmtId="0" fontId="0" fillId="0" borderId="31" xfId="0" applyBorder="1"/>
    <xf numFmtId="0" fontId="9" fillId="0" borderId="31" xfId="0" applyFont="1" applyBorder="1"/>
    <xf numFmtId="0" fontId="0" fillId="0" borderId="32" xfId="0" applyBorder="1" applyAlignment="1">
      <alignment horizontal="right"/>
    </xf>
    <xf numFmtId="0" fontId="9" fillId="0" borderId="33" xfId="0" applyFont="1" applyBorder="1"/>
    <xf numFmtId="0" fontId="6" fillId="0" borderId="33" xfId="0" applyFont="1" applyBorder="1"/>
    <xf numFmtId="0" fontId="0" fillId="0" borderId="30" xfId="0" applyBorder="1" applyAlignment="1">
      <alignment horizontal="right" wrapText="1" shrinkToFit="1"/>
    </xf>
    <xf numFmtId="0" fontId="6" fillId="0" borderId="31" xfId="0" applyFont="1" applyBorder="1" applyAlignment="1">
      <alignment wrapText="1"/>
    </xf>
    <xf numFmtId="0" fontId="0" fillId="0" borderId="31" xfId="0" applyBorder="1" applyAlignment="1">
      <alignment horizontal="left"/>
    </xf>
    <xf numFmtId="0" fontId="0" fillId="0" borderId="31" xfId="0" applyFill="1" applyBorder="1"/>
    <xf numFmtId="0" fontId="15" fillId="0" borderId="31" xfId="0" applyFont="1" applyBorder="1"/>
    <xf numFmtId="0" fontId="0" fillId="0" borderId="34" xfId="0" applyBorder="1" applyAlignment="1">
      <alignment horizontal="right"/>
    </xf>
    <xf numFmtId="0" fontId="0" fillId="0" borderId="35" xfId="0" applyBorder="1"/>
    <xf numFmtId="0" fontId="1" fillId="0" borderId="32" xfId="0" applyFont="1" applyBorder="1" applyAlignment="1">
      <alignment horizontal="right"/>
    </xf>
    <xf numFmtId="0" fontId="1" fillId="0" borderId="33" xfId="0" applyFont="1" applyBorder="1"/>
    <xf numFmtId="0" fontId="0" fillId="0" borderId="11" xfId="0" applyBorder="1" applyAlignment="1">
      <alignment horizontal="center" vertical="center" wrapText="1"/>
    </xf>
    <xf numFmtId="3" fontId="6" fillId="2" borderId="1" xfId="0" applyNumberFormat="1" applyFont="1" applyFill="1" applyBorder="1"/>
    <xf numFmtId="3" fontId="0" fillId="2" borderId="30" xfId="0" applyNumberFormat="1" applyFill="1" applyBorder="1"/>
    <xf numFmtId="3" fontId="11" fillId="2" borderId="30" xfId="0" applyNumberFormat="1" applyFont="1" applyFill="1" applyBorder="1"/>
    <xf numFmtId="3" fontId="11" fillId="2" borderId="17" xfId="0" applyNumberFormat="1" applyFont="1" applyFill="1" applyBorder="1"/>
    <xf numFmtId="3" fontId="6" fillId="2" borderId="4" xfId="0" applyNumberFormat="1" applyFont="1" applyFill="1" applyBorder="1"/>
    <xf numFmtId="3" fontId="8" fillId="2" borderId="30" xfId="0" applyNumberFormat="1" applyFont="1" applyFill="1" applyBorder="1"/>
    <xf numFmtId="3" fontId="6" fillId="2" borderId="32" xfId="0" applyNumberFormat="1" applyFont="1" applyFill="1" applyBorder="1"/>
    <xf numFmtId="3" fontId="0" fillId="2" borderId="4" xfId="0" applyNumberFormat="1" applyFill="1" applyBorder="1"/>
    <xf numFmtId="3" fontId="6" fillId="0" borderId="30" xfId="0" applyNumberFormat="1" applyFont="1" applyBorder="1"/>
    <xf numFmtId="3" fontId="8" fillId="0" borderId="30" xfId="0" applyNumberFormat="1" applyFont="1" applyBorder="1"/>
    <xf numFmtId="3" fontId="11" fillId="0" borderId="30" xfId="0" applyNumberFormat="1" applyFont="1" applyBorder="1"/>
    <xf numFmtId="3" fontId="14" fillId="0" borderId="30" xfId="0" applyNumberFormat="1" applyFont="1" applyBorder="1"/>
    <xf numFmtId="3" fontId="17" fillId="0" borderId="30" xfId="0" applyNumberFormat="1" applyFont="1" applyBorder="1"/>
    <xf numFmtId="3" fontId="0" fillId="0" borderId="30" xfId="0" applyNumberFormat="1" applyBorder="1"/>
    <xf numFmtId="3" fontId="8" fillId="2" borderId="34" xfId="0" applyNumberFormat="1" applyFont="1" applyFill="1" applyBorder="1"/>
    <xf numFmtId="3" fontId="1" fillId="0" borderId="32" xfId="0" applyNumberFormat="1" applyFont="1" applyBorder="1"/>
    <xf numFmtId="3" fontId="0" fillId="0" borderId="6" xfId="0" quotePrefix="1" applyNumberFormat="1" applyBorder="1" applyAlignment="1">
      <alignment horizontal="right" vertical="top" wrapText="1"/>
    </xf>
    <xf numFmtId="3" fontId="0" fillId="0" borderId="37" xfId="0" applyNumberFormat="1" applyBorder="1"/>
    <xf numFmtId="3" fontId="0" fillId="0" borderId="38" xfId="0" applyNumberFormat="1" applyBorder="1"/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3" fontId="6" fillId="2" borderId="39" xfId="0" applyNumberFormat="1" applyFont="1" applyFill="1" applyBorder="1" applyAlignment="1">
      <alignment horizontal="right"/>
    </xf>
    <xf numFmtId="3" fontId="8" fillId="2" borderId="38" xfId="0" applyNumberFormat="1" applyFont="1" applyFill="1" applyBorder="1"/>
    <xf numFmtId="3" fontId="11" fillId="2" borderId="38" xfId="0" applyNumberFormat="1" applyFont="1" applyFill="1" applyBorder="1"/>
    <xf numFmtId="3" fontId="11" fillId="2" borderId="40" xfId="0" applyNumberFormat="1" applyFont="1" applyFill="1" applyBorder="1"/>
    <xf numFmtId="3" fontId="6" fillId="2" borderId="39" xfId="0" applyNumberFormat="1" applyFont="1" applyFill="1" applyBorder="1"/>
    <xf numFmtId="3" fontId="0" fillId="2" borderId="38" xfId="0" applyNumberFormat="1" applyFill="1" applyBorder="1"/>
    <xf numFmtId="3" fontId="6" fillId="2" borderId="41" xfId="0" applyNumberFormat="1" applyFont="1" applyFill="1" applyBorder="1"/>
    <xf numFmtId="3" fontId="12" fillId="3" borderId="39" xfId="0" applyNumberFormat="1" applyFont="1" applyFill="1" applyBorder="1"/>
    <xf numFmtId="3" fontId="8" fillId="0" borderId="38" xfId="0" applyNumberFormat="1" applyFont="1" applyBorder="1"/>
    <xf numFmtId="3" fontId="1" fillId="0" borderId="41" xfId="0" applyNumberFormat="1" applyFont="1" applyFill="1" applyBorder="1"/>
    <xf numFmtId="3" fontId="0" fillId="0" borderId="42" xfId="0" quotePrefix="1" applyNumberFormat="1" applyBorder="1" applyAlignment="1">
      <alignment horizontal="right" vertical="top" wrapText="1"/>
    </xf>
    <xf numFmtId="0" fontId="0" fillId="0" borderId="38" xfId="0" applyBorder="1"/>
    <xf numFmtId="0" fontId="10" fillId="0" borderId="38" xfId="0" applyFont="1" applyBorder="1" applyAlignment="1">
      <alignment horizontal="right"/>
    </xf>
    <xf numFmtId="0" fontId="10" fillId="0" borderId="41" xfId="0" applyFont="1" applyBorder="1" applyAlignment="1">
      <alignment horizontal="right"/>
    </xf>
    <xf numFmtId="0" fontId="0" fillId="0" borderId="39" xfId="0" applyBorder="1"/>
    <xf numFmtId="0" fontId="0" fillId="0" borderId="41" xfId="0" applyBorder="1"/>
    <xf numFmtId="0" fontId="0" fillId="0" borderId="38" xfId="0" applyBorder="1" applyAlignment="1">
      <alignment wrapText="1"/>
    </xf>
    <xf numFmtId="0" fontId="13" fillId="0" borderId="38" xfId="0" applyFont="1" applyBorder="1" applyAlignment="1">
      <alignment horizontal="right"/>
    </xf>
    <xf numFmtId="0" fontId="0" fillId="0" borderId="38" xfId="0" applyBorder="1" applyAlignment="1">
      <alignment horizontal="right"/>
    </xf>
    <xf numFmtId="0" fontId="16" fillId="0" borderId="38" xfId="0" applyFont="1" applyBorder="1" applyAlignment="1">
      <alignment horizontal="right"/>
    </xf>
    <xf numFmtId="0" fontId="0" fillId="0" borderId="43" xfId="0" applyBorder="1"/>
    <xf numFmtId="0" fontId="1" fillId="0" borderId="41" xfId="0" applyFont="1" applyBorder="1"/>
    <xf numFmtId="164" fontId="11" fillId="0" borderId="42" xfId="0" quotePrefix="1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7"/>
  <sheetViews>
    <sheetView tabSelected="1" topLeftCell="A13" workbookViewId="0">
      <selection activeCell="K25" sqref="K25"/>
    </sheetView>
  </sheetViews>
  <sheetFormatPr defaultRowHeight="15"/>
  <cols>
    <col min="1" max="1" width="5" customWidth="1"/>
    <col min="2" max="2" width="34.28515625" customWidth="1"/>
    <col min="3" max="3" width="11.5703125" customWidth="1"/>
    <col min="4" max="4" width="10.42578125" customWidth="1"/>
    <col min="5" max="5" width="22.85546875" customWidth="1"/>
    <col min="6" max="6" width="21.7109375" customWidth="1"/>
    <col min="7" max="7" width="22.7109375" customWidth="1"/>
    <col min="8" max="8" width="9.140625" customWidth="1"/>
    <col min="254" max="254" width="14.140625" customWidth="1"/>
    <col min="255" max="255" width="42.7109375" customWidth="1"/>
    <col min="256" max="256" width="24.7109375" bestFit="1" customWidth="1"/>
    <col min="257" max="257" width="14.5703125" bestFit="1" customWidth="1"/>
    <col min="258" max="258" width="24.42578125" customWidth="1"/>
    <col min="259" max="259" width="1.7109375" customWidth="1"/>
    <col min="262" max="262" width="12.7109375" bestFit="1" customWidth="1"/>
    <col min="510" max="510" width="14.140625" customWidth="1"/>
    <col min="511" max="511" width="42.7109375" customWidth="1"/>
    <col min="512" max="512" width="24.7109375" bestFit="1" customWidth="1"/>
    <col min="513" max="513" width="14.5703125" bestFit="1" customWidth="1"/>
    <col min="514" max="514" width="24.42578125" customWidth="1"/>
    <col min="515" max="515" width="1.7109375" customWidth="1"/>
    <col min="518" max="518" width="12.7109375" bestFit="1" customWidth="1"/>
    <col min="766" max="766" width="14.140625" customWidth="1"/>
    <col min="767" max="767" width="42.7109375" customWidth="1"/>
    <col min="768" max="768" width="24.7109375" bestFit="1" customWidth="1"/>
    <col min="769" max="769" width="14.5703125" bestFit="1" customWidth="1"/>
    <col min="770" max="770" width="24.42578125" customWidth="1"/>
    <col min="771" max="771" width="1.7109375" customWidth="1"/>
    <col min="774" max="774" width="12.7109375" bestFit="1" customWidth="1"/>
    <col min="1022" max="1022" width="14.140625" customWidth="1"/>
    <col min="1023" max="1023" width="42.7109375" customWidth="1"/>
    <col min="1024" max="1024" width="24.7109375" bestFit="1" customWidth="1"/>
    <col min="1025" max="1025" width="14.5703125" bestFit="1" customWidth="1"/>
    <col min="1026" max="1026" width="24.42578125" customWidth="1"/>
    <col min="1027" max="1027" width="1.7109375" customWidth="1"/>
    <col min="1030" max="1030" width="12.7109375" bestFit="1" customWidth="1"/>
    <col min="1278" max="1278" width="14.140625" customWidth="1"/>
    <col min="1279" max="1279" width="42.7109375" customWidth="1"/>
    <col min="1280" max="1280" width="24.7109375" bestFit="1" customWidth="1"/>
    <col min="1281" max="1281" width="14.5703125" bestFit="1" customWidth="1"/>
    <col min="1282" max="1282" width="24.42578125" customWidth="1"/>
    <col min="1283" max="1283" width="1.7109375" customWidth="1"/>
    <col min="1286" max="1286" width="12.7109375" bestFit="1" customWidth="1"/>
    <col min="1534" max="1534" width="14.140625" customWidth="1"/>
    <col min="1535" max="1535" width="42.7109375" customWidth="1"/>
    <col min="1536" max="1536" width="24.7109375" bestFit="1" customWidth="1"/>
    <col min="1537" max="1537" width="14.5703125" bestFit="1" customWidth="1"/>
    <col min="1538" max="1538" width="24.42578125" customWidth="1"/>
    <col min="1539" max="1539" width="1.7109375" customWidth="1"/>
    <col min="1542" max="1542" width="12.7109375" bestFit="1" customWidth="1"/>
    <col min="1790" max="1790" width="14.140625" customWidth="1"/>
    <col min="1791" max="1791" width="42.7109375" customWidth="1"/>
    <col min="1792" max="1792" width="24.7109375" bestFit="1" customWidth="1"/>
    <col min="1793" max="1793" width="14.5703125" bestFit="1" customWidth="1"/>
    <col min="1794" max="1794" width="24.42578125" customWidth="1"/>
    <col min="1795" max="1795" width="1.7109375" customWidth="1"/>
    <col min="1798" max="1798" width="12.7109375" bestFit="1" customWidth="1"/>
    <col min="2046" max="2046" width="14.140625" customWidth="1"/>
    <col min="2047" max="2047" width="42.7109375" customWidth="1"/>
    <col min="2048" max="2048" width="24.7109375" bestFit="1" customWidth="1"/>
    <col min="2049" max="2049" width="14.5703125" bestFit="1" customWidth="1"/>
    <col min="2050" max="2050" width="24.42578125" customWidth="1"/>
    <col min="2051" max="2051" width="1.7109375" customWidth="1"/>
    <col min="2054" max="2054" width="12.7109375" bestFit="1" customWidth="1"/>
    <col min="2302" max="2302" width="14.140625" customWidth="1"/>
    <col min="2303" max="2303" width="42.7109375" customWidth="1"/>
    <col min="2304" max="2304" width="24.7109375" bestFit="1" customWidth="1"/>
    <col min="2305" max="2305" width="14.5703125" bestFit="1" customWidth="1"/>
    <col min="2306" max="2306" width="24.42578125" customWidth="1"/>
    <col min="2307" max="2307" width="1.7109375" customWidth="1"/>
    <col min="2310" max="2310" width="12.7109375" bestFit="1" customWidth="1"/>
    <col min="2558" max="2558" width="14.140625" customWidth="1"/>
    <col min="2559" max="2559" width="42.7109375" customWidth="1"/>
    <col min="2560" max="2560" width="24.7109375" bestFit="1" customWidth="1"/>
    <col min="2561" max="2561" width="14.5703125" bestFit="1" customWidth="1"/>
    <col min="2562" max="2562" width="24.42578125" customWidth="1"/>
    <col min="2563" max="2563" width="1.7109375" customWidth="1"/>
    <col min="2566" max="2566" width="12.7109375" bestFit="1" customWidth="1"/>
    <col min="2814" max="2814" width="14.140625" customWidth="1"/>
    <col min="2815" max="2815" width="42.7109375" customWidth="1"/>
    <col min="2816" max="2816" width="24.7109375" bestFit="1" customWidth="1"/>
    <col min="2817" max="2817" width="14.5703125" bestFit="1" customWidth="1"/>
    <col min="2818" max="2818" width="24.42578125" customWidth="1"/>
    <col min="2819" max="2819" width="1.7109375" customWidth="1"/>
    <col min="2822" max="2822" width="12.7109375" bestFit="1" customWidth="1"/>
    <col min="3070" max="3070" width="14.140625" customWidth="1"/>
    <col min="3071" max="3071" width="42.7109375" customWidth="1"/>
    <col min="3072" max="3072" width="24.7109375" bestFit="1" customWidth="1"/>
    <col min="3073" max="3073" width="14.5703125" bestFit="1" customWidth="1"/>
    <col min="3074" max="3074" width="24.42578125" customWidth="1"/>
    <col min="3075" max="3075" width="1.7109375" customWidth="1"/>
    <col min="3078" max="3078" width="12.7109375" bestFit="1" customWidth="1"/>
    <col min="3326" max="3326" width="14.140625" customWidth="1"/>
    <col min="3327" max="3327" width="42.7109375" customWidth="1"/>
    <col min="3328" max="3328" width="24.7109375" bestFit="1" customWidth="1"/>
    <col min="3329" max="3329" width="14.5703125" bestFit="1" customWidth="1"/>
    <col min="3330" max="3330" width="24.42578125" customWidth="1"/>
    <col min="3331" max="3331" width="1.7109375" customWidth="1"/>
    <col min="3334" max="3334" width="12.7109375" bestFit="1" customWidth="1"/>
    <col min="3582" max="3582" width="14.140625" customWidth="1"/>
    <col min="3583" max="3583" width="42.7109375" customWidth="1"/>
    <col min="3584" max="3584" width="24.7109375" bestFit="1" customWidth="1"/>
    <col min="3585" max="3585" width="14.5703125" bestFit="1" customWidth="1"/>
    <col min="3586" max="3586" width="24.42578125" customWidth="1"/>
    <col min="3587" max="3587" width="1.7109375" customWidth="1"/>
    <col min="3590" max="3590" width="12.7109375" bestFit="1" customWidth="1"/>
    <col min="3838" max="3838" width="14.140625" customWidth="1"/>
    <col min="3839" max="3839" width="42.7109375" customWidth="1"/>
    <col min="3840" max="3840" width="24.7109375" bestFit="1" customWidth="1"/>
    <col min="3841" max="3841" width="14.5703125" bestFit="1" customWidth="1"/>
    <col min="3842" max="3842" width="24.42578125" customWidth="1"/>
    <col min="3843" max="3843" width="1.7109375" customWidth="1"/>
    <col min="3846" max="3846" width="12.7109375" bestFit="1" customWidth="1"/>
    <col min="4094" max="4094" width="14.140625" customWidth="1"/>
    <col min="4095" max="4095" width="42.7109375" customWidth="1"/>
    <col min="4096" max="4096" width="24.7109375" bestFit="1" customWidth="1"/>
    <col min="4097" max="4097" width="14.5703125" bestFit="1" customWidth="1"/>
    <col min="4098" max="4098" width="24.42578125" customWidth="1"/>
    <col min="4099" max="4099" width="1.7109375" customWidth="1"/>
    <col min="4102" max="4102" width="12.7109375" bestFit="1" customWidth="1"/>
    <col min="4350" max="4350" width="14.140625" customWidth="1"/>
    <col min="4351" max="4351" width="42.7109375" customWidth="1"/>
    <col min="4352" max="4352" width="24.7109375" bestFit="1" customWidth="1"/>
    <col min="4353" max="4353" width="14.5703125" bestFit="1" customWidth="1"/>
    <col min="4354" max="4354" width="24.42578125" customWidth="1"/>
    <col min="4355" max="4355" width="1.7109375" customWidth="1"/>
    <col min="4358" max="4358" width="12.7109375" bestFit="1" customWidth="1"/>
    <col min="4606" max="4606" width="14.140625" customWidth="1"/>
    <col min="4607" max="4607" width="42.7109375" customWidth="1"/>
    <col min="4608" max="4608" width="24.7109375" bestFit="1" customWidth="1"/>
    <col min="4609" max="4609" width="14.5703125" bestFit="1" customWidth="1"/>
    <col min="4610" max="4610" width="24.42578125" customWidth="1"/>
    <col min="4611" max="4611" width="1.7109375" customWidth="1"/>
    <col min="4614" max="4614" width="12.7109375" bestFit="1" customWidth="1"/>
    <col min="4862" max="4862" width="14.140625" customWidth="1"/>
    <col min="4863" max="4863" width="42.7109375" customWidth="1"/>
    <col min="4864" max="4864" width="24.7109375" bestFit="1" customWidth="1"/>
    <col min="4865" max="4865" width="14.5703125" bestFit="1" customWidth="1"/>
    <col min="4866" max="4866" width="24.42578125" customWidth="1"/>
    <col min="4867" max="4867" width="1.7109375" customWidth="1"/>
    <col min="4870" max="4870" width="12.7109375" bestFit="1" customWidth="1"/>
    <col min="5118" max="5118" width="14.140625" customWidth="1"/>
    <col min="5119" max="5119" width="42.7109375" customWidth="1"/>
    <col min="5120" max="5120" width="24.7109375" bestFit="1" customWidth="1"/>
    <col min="5121" max="5121" width="14.5703125" bestFit="1" customWidth="1"/>
    <col min="5122" max="5122" width="24.42578125" customWidth="1"/>
    <col min="5123" max="5123" width="1.7109375" customWidth="1"/>
    <col min="5126" max="5126" width="12.7109375" bestFit="1" customWidth="1"/>
    <col min="5374" max="5374" width="14.140625" customWidth="1"/>
    <col min="5375" max="5375" width="42.7109375" customWidth="1"/>
    <col min="5376" max="5376" width="24.7109375" bestFit="1" customWidth="1"/>
    <col min="5377" max="5377" width="14.5703125" bestFit="1" customWidth="1"/>
    <col min="5378" max="5378" width="24.42578125" customWidth="1"/>
    <col min="5379" max="5379" width="1.7109375" customWidth="1"/>
    <col min="5382" max="5382" width="12.7109375" bestFit="1" customWidth="1"/>
    <col min="5630" max="5630" width="14.140625" customWidth="1"/>
    <col min="5631" max="5631" width="42.7109375" customWidth="1"/>
    <col min="5632" max="5632" width="24.7109375" bestFit="1" customWidth="1"/>
    <col min="5633" max="5633" width="14.5703125" bestFit="1" customWidth="1"/>
    <col min="5634" max="5634" width="24.42578125" customWidth="1"/>
    <col min="5635" max="5635" width="1.7109375" customWidth="1"/>
    <col min="5638" max="5638" width="12.7109375" bestFit="1" customWidth="1"/>
    <col min="5886" max="5886" width="14.140625" customWidth="1"/>
    <col min="5887" max="5887" width="42.7109375" customWidth="1"/>
    <col min="5888" max="5888" width="24.7109375" bestFit="1" customWidth="1"/>
    <col min="5889" max="5889" width="14.5703125" bestFit="1" customWidth="1"/>
    <col min="5890" max="5890" width="24.42578125" customWidth="1"/>
    <col min="5891" max="5891" width="1.7109375" customWidth="1"/>
    <col min="5894" max="5894" width="12.7109375" bestFit="1" customWidth="1"/>
    <col min="6142" max="6142" width="14.140625" customWidth="1"/>
    <col min="6143" max="6143" width="42.7109375" customWidth="1"/>
    <col min="6144" max="6144" width="24.7109375" bestFit="1" customWidth="1"/>
    <col min="6145" max="6145" width="14.5703125" bestFit="1" customWidth="1"/>
    <col min="6146" max="6146" width="24.42578125" customWidth="1"/>
    <col min="6147" max="6147" width="1.7109375" customWidth="1"/>
    <col min="6150" max="6150" width="12.7109375" bestFit="1" customWidth="1"/>
    <col min="6398" max="6398" width="14.140625" customWidth="1"/>
    <col min="6399" max="6399" width="42.7109375" customWidth="1"/>
    <col min="6400" max="6400" width="24.7109375" bestFit="1" customWidth="1"/>
    <col min="6401" max="6401" width="14.5703125" bestFit="1" customWidth="1"/>
    <col min="6402" max="6402" width="24.42578125" customWidth="1"/>
    <col min="6403" max="6403" width="1.7109375" customWidth="1"/>
    <col min="6406" max="6406" width="12.7109375" bestFit="1" customWidth="1"/>
    <col min="6654" max="6654" width="14.140625" customWidth="1"/>
    <col min="6655" max="6655" width="42.7109375" customWidth="1"/>
    <col min="6656" max="6656" width="24.7109375" bestFit="1" customWidth="1"/>
    <col min="6657" max="6657" width="14.5703125" bestFit="1" customWidth="1"/>
    <col min="6658" max="6658" width="24.42578125" customWidth="1"/>
    <col min="6659" max="6659" width="1.7109375" customWidth="1"/>
    <col min="6662" max="6662" width="12.7109375" bestFit="1" customWidth="1"/>
    <col min="6910" max="6910" width="14.140625" customWidth="1"/>
    <col min="6911" max="6911" width="42.7109375" customWidth="1"/>
    <col min="6912" max="6912" width="24.7109375" bestFit="1" customWidth="1"/>
    <col min="6913" max="6913" width="14.5703125" bestFit="1" customWidth="1"/>
    <col min="6914" max="6914" width="24.42578125" customWidth="1"/>
    <col min="6915" max="6915" width="1.7109375" customWidth="1"/>
    <col min="6918" max="6918" width="12.7109375" bestFit="1" customWidth="1"/>
    <col min="7166" max="7166" width="14.140625" customWidth="1"/>
    <col min="7167" max="7167" width="42.7109375" customWidth="1"/>
    <col min="7168" max="7168" width="24.7109375" bestFit="1" customWidth="1"/>
    <col min="7169" max="7169" width="14.5703125" bestFit="1" customWidth="1"/>
    <col min="7170" max="7170" width="24.42578125" customWidth="1"/>
    <col min="7171" max="7171" width="1.7109375" customWidth="1"/>
    <col min="7174" max="7174" width="12.7109375" bestFit="1" customWidth="1"/>
    <col min="7422" max="7422" width="14.140625" customWidth="1"/>
    <col min="7423" max="7423" width="42.7109375" customWidth="1"/>
    <col min="7424" max="7424" width="24.7109375" bestFit="1" customWidth="1"/>
    <col min="7425" max="7425" width="14.5703125" bestFit="1" customWidth="1"/>
    <col min="7426" max="7426" width="24.42578125" customWidth="1"/>
    <col min="7427" max="7427" width="1.7109375" customWidth="1"/>
    <col min="7430" max="7430" width="12.7109375" bestFit="1" customWidth="1"/>
    <col min="7678" max="7678" width="14.140625" customWidth="1"/>
    <col min="7679" max="7679" width="42.7109375" customWidth="1"/>
    <col min="7680" max="7680" width="24.7109375" bestFit="1" customWidth="1"/>
    <col min="7681" max="7681" width="14.5703125" bestFit="1" customWidth="1"/>
    <col min="7682" max="7682" width="24.42578125" customWidth="1"/>
    <col min="7683" max="7683" width="1.7109375" customWidth="1"/>
    <col min="7686" max="7686" width="12.7109375" bestFit="1" customWidth="1"/>
    <col min="7934" max="7934" width="14.140625" customWidth="1"/>
    <col min="7935" max="7935" width="42.7109375" customWidth="1"/>
    <col min="7936" max="7936" width="24.7109375" bestFit="1" customWidth="1"/>
    <col min="7937" max="7937" width="14.5703125" bestFit="1" customWidth="1"/>
    <col min="7938" max="7938" width="24.42578125" customWidth="1"/>
    <col min="7939" max="7939" width="1.7109375" customWidth="1"/>
    <col min="7942" max="7942" width="12.7109375" bestFit="1" customWidth="1"/>
    <col min="8190" max="8190" width="14.140625" customWidth="1"/>
    <col min="8191" max="8191" width="42.7109375" customWidth="1"/>
    <col min="8192" max="8192" width="24.7109375" bestFit="1" customWidth="1"/>
    <col min="8193" max="8193" width="14.5703125" bestFit="1" customWidth="1"/>
    <col min="8194" max="8194" width="24.42578125" customWidth="1"/>
    <col min="8195" max="8195" width="1.7109375" customWidth="1"/>
    <col min="8198" max="8198" width="12.7109375" bestFit="1" customWidth="1"/>
    <col min="8446" max="8446" width="14.140625" customWidth="1"/>
    <col min="8447" max="8447" width="42.7109375" customWidth="1"/>
    <col min="8448" max="8448" width="24.7109375" bestFit="1" customWidth="1"/>
    <col min="8449" max="8449" width="14.5703125" bestFit="1" customWidth="1"/>
    <col min="8450" max="8450" width="24.42578125" customWidth="1"/>
    <col min="8451" max="8451" width="1.7109375" customWidth="1"/>
    <col min="8454" max="8454" width="12.7109375" bestFit="1" customWidth="1"/>
    <col min="8702" max="8702" width="14.140625" customWidth="1"/>
    <col min="8703" max="8703" width="42.7109375" customWidth="1"/>
    <col min="8704" max="8704" width="24.7109375" bestFit="1" customWidth="1"/>
    <col min="8705" max="8705" width="14.5703125" bestFit="1" customWidth="1"/>
    <col min="8706" max="8706" width="24.42578125" customWidth="1"/>
    <col min="8707" max="8707" width="1.7109375" customWidth="1"/>
    <col min="8710" max="8710" width="12.7109375" bestFit="1" customWidth="1"/>
    <col min="8958" max="8958" width="14.140625" customWidth="1"/>
    <col min="8959" max="8959" width="42.7109375" customWidth="1"/>
    <col min="8960" max="8960" width="24.7109375" bestFit="1" customWidth="1"/>
    <col min="8961" max="8961" width="14.5703125" bestFit="1" customWidth="1"/>
    <col min="8962" max="8962" width="24.42578125" customWidth="1"/>
    <col min="8963" max="8963" width="1.7109375" customWidth="1"/>
    <col min="8966" max="8966" width="12.7109375" bestFit="1" customWidth="1"/>
    <col min="9214" max="9214" width="14.140625" customWidth="1"/>
    <col min="9215" max="9215" width="42.7109375" customWidth="1"/>
    <col min="9216" max="9216" width="24.7109375" bestFit="1" customWidth="1"/>
    <col min="9217" max="9217" width="14.5703125" bestFit="1" customWidth="1"/>
    <col min="9218" max="9218" width="24.42578125" customWidth="1"/>
    <col min="9219" max="9219" width="1.7109375" customWidth="1"/>
    <col min="9222" max="9222" width="12.7109375" bestFit="1" customWidth="1"/>
    <col min="9470" max="9470" width="14.140625" customWidth="1"/>
    <col min="9471" max="9471" width="42.7109375" customWidth="1"/>
    <col min="9472" max="9472" width="24.7109375" bestFit="1" customWidth="1"/>
    <col min="9473" max="9473" width="14.5703125" bestFit="1" customWidth="1"/>
    <col min="9474" max="9474" width="24.42578125" customWidth="1"/>
    <col min="9475" max="9475" width="1.7109375" customWidth="1"/>
    <col min="9478" max="9478" width="12.7109375" bestFit="1" customWidth="1"/>
    <col min="9726" max="9726" width="14.140625" customWidth="1"/>
    <col min="9727" max="9727" width="42.7109375" customWidth="1"/>
    <col min="9728" max="9728" width="24.7109375" bestFit="1" customWidth="1"/>
    <col min="9729" max="9729" width="14.5703125" bestFit="1" customWidth="1"/>
    <col min="9730" max="9730" width="24.42578125" customWidth="1"/>
    <col min="9731" max="9731" width="1.7109375" customWidth="1"/>
    <col min="9734" max="9734" width="12.7109375" bestFit="1" customWidth="1"/>
    <col min="9982" max="9982" width="14.140625" customWidth="1"/>
    <col min="9983" max="9983" width="42.7109375" customWidth="1"/>
    <col min="9984" max="9984" width="24.7109375" bestFit="1" customWidth="1"/>
    <col min="9985" max="9985" width="14.5703125" bestFit="1" customWidth="1"/>
    <col min="9986" max="9986" width="24.42578125" customWidth="1"/>
    <col min="9987" max="9987" width="1.7109375" customWidth="1"/>
    <col min="9990" max="9990" width="12.7109375" bestFit="1" customWidth="1"/>
    <col min="10238" max="10238" width="14.140625" customWidth="1"/>
    <col min="10239" max="10239" width="42.7109375" customWidth="1"/>
    <col min="10240" max="10240" width="24.7109375" bestFit="1" customWidth="1"/>
    <col min="10241" max="10241" width="14.5703125" bestFit="1" customWidth="1"/>
    <col min="10242" max="10242" width="24.42578125" customWidth="1"/>
    <col min="10243" max="10243" width="1.7109375" customWidth="1"/>
    <col min="10246" max="10246" width="12.7109375" bestFit="1" customWidth="1"/>
    <col min="10494" max="10494" width="14.140625" customWidth="1"/>
    <col min="10495" max="10495" width="42.7109375" customWidth="1"/>
    <col min="10496" max="10496" width="24.7109375" bestFit="1" customWidth="1"/>
    <col min="10497" max="10497" width="14.5703125" bestFit="1" customWidth="1"/>
    <col min="10498" max="10498" width="24.42578125" customWidth="1"/>
    <col min="10499" max="10499" width="1.7109375" customWidth="1"/>
    <col min="10502" max="10502" width="12.7109375" bestFit="1" customWidth="1"/>
    <col min="10750" max="10750" width="14.140625" customWidth="1"/>
    <col min="10751" max="10751" width="42.7109375" customWidth="1"/>
    <col min="10752" max="10752" width="24.7109375" bestFit="1" customWidth="1"/>
    <col min="10753" max="10753" width="14.5703125" bestFit="1" customWidth="1"/>
    <col min="10754" max="10754" width="24.42578125" customWidth="1"/>
    <col min="10755" max="10755" width="1.7109375" customWidth="1"/>
    <col min="10758" max="10758" width="12.7109375" bestFit="1" customWidth="1"/>
    <col min="11006" max="11006" width="14.140625" customWidth="1"/>
    <col min="11007" max="11007" width="42.7109375" customWidth="1"/>
    <col min="11008" max="11008" width="24.7109375" bestFit="1" customWidth="1"/>
    <col min="11009" max="11009" width="14.5703125" bestFit="1" customWidth="1"/>
    <col min="11010" max="11010" width="24.42578125" customWidth="1"/>
    <col min="11011" max="11011" width="1.7109375" customWidth="1"/>
    <col min="11014" max="11014" width="12.7109375" bestFit="1" customWidth="1"/>
    <col min="11262" max="11262" width="14.140625" customWidth="1"/>
    <col min="11263" max="11263" width="42.7109375" customWidth="1"/>
    <col min="11264" max="11264" width="24.7109375" bestFit="1" customWidth="1"/>
    <col min="11265" max="11265" width="14.5703125" bestFit="1" customWidth="1"/>
    <col min="11266" max="11266" width="24.42578125" customWidth="1"/>
    <col min="11267" max="11267" width="1.7109375" customWidth="1"/>
    <col min="11270" max="11270" width="12.7109375" bestFit="1" customWidth="1"/>
    <col min="11518" max="11518" width="14.140625" customWidth="1"/>
    <col min="11519" max="11519" width="42.7109375" customWidth="1"/>
    <col min="11520" max="11520" width="24.7109375" bestFit="1" customWidth="1"/>
    <col min="11521" max="11521" width="14.5703125" bestFit="1" customWidth="1"/>
    <col min="11522" max="11522" width="24.42578125" customWidth="1"/>
    <col min="11523" max="11523" width="1.7109375" customWidth="1"/>
    <col min="11526" max="11526" width="12.7109375" bestFit="1" customWidth="1"/>
    <col min="11774" max="11774" width="14.140625" customWidth="1"/>
    <col min="11775" max="11775" width="42.7109375" customWidth="1"/>
    <col min="11776" max="11776" width="24.7109375" bestFit="1" customWidth="1"/>
    <col min="11777" max="11777" width="14.5703125" bestFit="1" customWidth="1"/>
    <col min="11778" max="11778" width="24.42578125" customWidth="1"/>
    <col min="11779" max="11779" width="1.7109375" customWidth="1"/>
    <col min="11782" max="11782" width="12.7109375" bestFit="1" customWidth="1"/>
    <col min="12030" max="12030" width="14.140625" customWidth="1"/>
    <col min="12031" max="12031" width="42.7109375" customWidth="1"/>
    <col min="12032" max="12032" width="24.7109375" bestFit="1" customWidth="1"/>
    <col min="12033" max="12033" width="14.5703125" bestFit="1" customWidth="1"/>
    <col min="12034" max="12034" width="24.42578125" customWidth="1"/>
    <col min="12035" max="12035" width="1.7109375" customWidth="1"/>
    <col min="12038" max="12038" width="12.7109375" bestFit="1" customWidth="1"/>
    <col min="12286" max="12286" width="14.140625" customWidth="1"/>
    <col min="12287" max="12287" width="42.7109375" customWidth="1"/>
    <col min="12288" max="12288" width="24.7109375" bestFit="1" customWidth="1"/>
    <col min="12289" max="12289" width="14.5703125" bestFit="1" customWidth="1"/>
    <col min="12290" max="12290" width="24.42578125" customWidth="1"/>
    <col min="12291" max="12291" width="1.7109375" customWidth="1"/>
    <col min="12294" max="12294" width="12.7109375" bestFit="1" customWidth="1"/>
    <col min="12542" max="12542" width="14.140625" customWidth="1"/>
    <col min="12543" max="12543" width="42.7109375" customWidth="1"/>
    <col min="12544" max="12544" width="24.7109375" bestFit="1" customWidth="1"/>
    <col min="12545" max="12545" width="14.5703125" bestFit="1" customWidth="1"/>
    <col min="12546" max="12546" width="24.42578125" customWidth="1"/>
    <col min="12547" max="12547" width="1.7109375" customWidth="1"/>
    <col min="12550" max="12550" width="12.7109375" bestFit="1" customWidth="1"/>
    <col min="12798" max="12798" width="14.140625" customWidth="1"/>
    <col min="12799" max="12799" width="42.7109375" customWidth="1"/>
    <col min="12800" max="12800" width="24.7109375" bestFit="1" customWidth="1"/>
    <col min="12801" max="12801" width="14.5703125" bestFit="1" customWidth="1"/>
    <col min="12802" max="12802" width="24.42578125" customWidth="1"/>
    <col min="12803" max="12803" width="1.7109375" customWidth="1"/>
    <col min="12806" max="12806" width="12.7109375" bestFit="1" customWidth="1"/>
    <col min="13054" max="13054" width="14.140625" customWidth="1"/>
    <col min="13055" max="13055" width="42.7109375" customWidth="1"/>
    <col min="13056" max="13056" width="24.7109375" bestFit="1" customWidth="1"/>
    <col min="13057" max="13057" width="14.5703125" bestFit="1" customWidth="1"/>
    <col min="13058" max="13058" width="24.42578125" customWidth="1"/>
    <col min="13059" max="13059" width="1.7109375" customWidth="1"/>
    <col min="13062" max="13062" width="12.7109375" bestFit="1" customWidth="1"/>
    <col min="13310" max="13310" width="14.140625" customWidth="1"/>
    <col min="13311" max="13311" width="42.7109375" customWidth="1"/>
    <col min="13312" max="13312" width="24.7109375" bestFit="1" customWidth="1"/>
    <col min="13313" max="13313" width="14.5703125" bestFit="1" customWidth="1"/>
    <col min="13314" max="13314" width="24.42578125" customWidth="1"/>
    <col min="13315" max="13315" width="1.7109375" customWidth="1"/>
    <col min="13318" max="13318" width="12.7109375" bestFit="1" customWidth="1"/>
    <col min="13566" max="13566" width="14.140625" customWidth="1"/>
    <col min="13567" max="13567" width="42.7109375" customWidth="1"/>
    <col min="13568" max="13568" width="24.7109375" bestFit="1" customWidth="1"/>
    <col min="13569" max="13569" width="14.5703125" bestFit="1" customWidth="1"/>
    <col min="13570" max="13570" width="24.42578125" customWidth="1"/>
    <col min="13571" max="13571" width="1.7109375" customWidth="1"/>
    <col min="13574" max="13574" width="12.7109375" bestFit="1" customWidth="1"/>
    <col min="13822" max="13822" width="14.140625" customWidth="1"/>
    <col min="13823" max="13823" width="42.7109375" customWidth="1"/>
    <col min="13824" max="13824" width="24.7109375" bestFit="1" customWidth="1"/>
    <col min="13825" max="13825" width="14.5703125" bestFit="1" customWidth="1"/>
    <col min="13826" max="13826" width="24.42578125" customWidth="1"/>
    <col min="13827" max="13827" width="1.7109375" customWidth="1"/>
    <col min="13830" max="13830" width="12.7109375" bestFit="1" customWidth="1"/>
    <col min="14078" max="14078" width="14.140625" customWidth="1"/>
    <col min="14079" max="14079" width="42.7109375" customWidth="1"/>
    <col min="14080" max="14080" width="24.7109375" bestFit="1" customWidth="1"/>
    <col min="14081" max="14081" width="14.5703125" bestFit="1" customWidth="1"/>
    <col min="14082" max="14082" width="24.42578125" customWidth="1"/>
    <col min="14083" max="14083" width="1.7109375" customWidth="1"/>
    <col min="14086" max="14086" width="12.7109375" bestFit="1" customWidth="1"/>
    <col min="14334" max="14334" width="14.140625" customWidth="1"/>
    <col min="14335" max="14335" width="42.7109375" customWidth="1"/>
    <col min="14336" max="14336" width="24.7109375" bestFit="1" customWidth="1"/>
    <col min="14337" max="14337" width="14.5703125" bestFit="1" customWidth="1"/>
    <col min="14338" max="14338" width="24.42578125" customWidth="1"/>
    <col min="14339" max="14339" width="1.7109375" customWidth="1"/>
    <col min="14342" max="14342" width="12.7109375" bestFit="1" customWidth="1"/>
    <col min="14590" max="14590" width="14.140625" customWidth="1"/>
    <col min="14591" max="14591" width="42.7109375" customWidth="1"/>
    <col min="14592" max="14592" width="24.7109375" bestFit="1" customWidth="1"/>
    <col min="14593" max="14593" width="14.5703125" bestFit="1" customWidth="1"/>
    <col min="14594" max="14594" width="24.42578125" customWidth="1"/>
    <col min="14595" max="14595" width="1.7109375" customWidth="1"/>
    <col min="14598" max="14598" width="12.7109375" bestFit="1" customWidth="1"/>
    <col min="14846" max="14846" width="14.140625" customWidth="1"/>
    <col min="14847" max="14847" width="42.7109375" customWidth="1"/>
    <col min="14848" max="14848" width="24.7109375" bestFit="1" customWidth="1"/>
    <col min="14849" max="14849" width="14.5703125" bestFit="1" customWidth="1"/>
    <col min="14850" max="14850" width="24.42578125" customWidth="1"/>
    <col min="14851" max="14851" width="1.7109375" customWidth="1"/>
    <col min="14854" max="14854" width="12.7109375" bestFit="1" customWidth="1"/>
    <col min="15102" max="15102" width="14.140625" customWidth="1"/>
    <col min="15103" max="15103" width="42.7109375" customWidth="1"/>
    <col min="15104" max="15104" width="24.7109375" bestFit="1" customWidth="1"/>
    <col min="15105" max="15105" width="14.5703125" bestFit="1" customWidth="1"/>
    <col min="15106" max="15106" width="24.42578125" customWidth="1"/>
    <col min="15107" max="15107" width="1.7109375" customWidth="1"/>
    <col min="15110" max="15110" width="12.7109375" bestFit="1" customWidth="1"/>
    <col min="15358" max="15358" width="14.140625" customWidth="1"/>
    <col min="15359" max="15359" width="42.7109375" customWidth="1"/>
    <col min="15360" max="15360" width="24.7109375" bestFit="1" customWidth="1"/>
    <col min="15361" max="15361" width="14.5703125" bestFit="1" customWidth="1"/>
    <col min="15362" max="15362" width="24.42578125" customWidth="1"/>
    <col min="15363" max="15363" width="1.7109375" customWidth="1"/>
    <col min="15366" max="15366" width="12.7109375" bestFit="1" customWidth="1"/>
    <col min="15614" max="15614" width="14.140625" customWidth="1"/>
    <col min="15615" max="15615" width="42.7109375" customWidth="1"/>
    <col min="15616" max="15616" width="24.7109375" bestFit="1" customWidth="1"/>
    <col min="15617" max="15617" width="14.5703125" bestFit="1" customWidth="1"/>
    <col min="15618" max="15618" width="24.42578125" customWidth="1"/>
    <col min="15619" max="15619" width="1.7109375" customWidth="1"/>
    <col min="15622" max="15622" width="12.7109375" bestFit="1" customWidth="1"/>
    <col min="15870" max="15870" width="14.140625" customWidth="1"/>
    <col min="15871" max="15871" width="42.7109375" customWidth="1"/>
    <col min="15872" max="15872" width="24.7109375" bestFit="1" customWidth="1"/>
    <col min="15873" max="15873" width="14.5703125" bestFit="1" customWidth="1"/>
    <col min="15874" max="15874" width="24.42578125" customWidth="1"/>
    <col min="15875" max="15875" width="1.7109375" customWidth="1"/>
    <col min="15878" max="15878" width="12.7109375" bestFit="1" customWidth="1"/>
    <col min="16126" max="16126" width="14.140625" customWidth="1"/>
    <col min="16127" max="16127" width="42.7109375" customWidth="1"/>
    <col min="16128" max="16128" width="24.7109375" bestFit="1" customWidth="1"/>
    <col min="16129" max="16129" width="14.5703125" bestFit="1" customWidth="1"/>
    <col min="16130" max="16130" width="24.42578125" customWidth="1"/>
    <col min="16131" max="16131" width="1.7109375" customWidth="1"/>
    <col min="16134" max="16134" width="12.7109375" bestFit="1" customWidth="1"/>
  </cols>
  <sheetData>
    <row r="2" spans="1:11" ht="18.75">
      <c r="A2" s="62" t="s">
        <v>0</v>
      </c>
      <c r="B2" s="62"/>
      <c r="C2" s="77"/>
      <c r="D2" s="77"/>
      <c r="E2" s="78"/>
      <c r="F2" s="78"/>
      <c r="G2" s="78"/>
    </row>
    <row r="3" spans="1:11" ht="19.5" thickBot="1">
      <c r="A3" s="1"/>
    </row>
    <row r="4" spans="1:11" ht="15" customHeight="1">
      <c r="A4" s="2" t="s">
        <v>1</v>
      </c>
      <c r="B4" s="3"/>
      <c r="C4" s="3"/>
      <c r="D4" s="3"/>
      <c r="E4" s="3"/>
      <c r="F4" s="3"/>
      <c r="G4" s="4"/>
      <c r="H4" s="5"/>
      <c r="I4" s="6"/>
      <c r="J4" s="6"/>
      <c r="K4" s="6"/>
    </row>
    <row r="5" spans="1:11" ht="15" customHeight="1">
      <c r="A5" s="7" t="s">
        <v>2</v>
      </c>
      <c r="B5" s="8"/>
      <c r="C5" s="8"/>
      <c r="D5" s="8"/>
      <c r="E5" s="8"/>
      <c r="F5" s="8"/>
      <c r="G5" s="9"/>
      <c r="H5" s="5"/>
      <c r="I5" s="6"/>
      <c r="J5" s="6"/>
      <c r="K5" s="6"/>
    </row>
    <row r="6" spans="1:11" ht="15" customHeight="1">
      <c r="A6" s="7" t="s">
        <v>3</v>
      </c>
      <c r="B6" s="8"/>
      <c r="C6" s="8"/>
      <c r="D6" s="8"/>
      <c r="E6" s="8"/>
      <c r="F6" s="8"/>
      <c r="G6" s="9"/>
      <c r="H6" s="5"/>
      <c r="I6" s="6"/>
      <c r="J6" s="6"/>
      <c r="K6" s="6"/>
    </row>
    <row r="7" spans="1:11" ht="15" customHeight="1">
      <c r="A7" s="10" t="s">
        <v>4</v>
      </c>
      <c r="B7" s="8"/>
      <c r="C7" s="8"/>
      <c r="D7" s="8"/>
      <c r="E7" s="8"/>
      <c r="F7" s="8"/>
      <c r="G7" s="9"/>
      <c r="H7" s="5"/>
      <c r="I7" s="6"/>
      <c r="J7" s="6"/>
      <c r="K7" s="6"/>
    </row>
    <row r="8" spans="1:11" ht="15" customHeight="1">
      <c r="A8" s="7" t="s">
        <v>5</v>
      </c>
      <c r="B8" s="8"/>
      <c r="C8" s="8"/>
      <c r="D8" s="8"/>
      <c r="E8" s="8"/>
      <c r="F8" s="8"/>
      <c r="G8" s="9"/>
      <c r="H8" s="5"/>
      <c r="I8" s="6"/>
      <c r="J8" s="6"/>
      <c r="K8" s="6"/>
    </row>
    <row r="9" spans="1:11" ht="15" customHeight="1">
      <c r="A9" s="7" t="s">
        <v>6</v>
      </c>
      <c r="B9" s="8"/>
      <c r="C9" s="8"/>
      <c r="D9" s="8"/>
      <c r="E9" s="8"/>
      <c r="F9" s="8"/>
      <c r="G9" s="9"/>
      <c r="H9" s="5"/>
      <c r="I9" s="6"/>
      <c r="J9" s="6"/>
      <c r="K9" s="6"/>
    </row>
    <row r="10" spans="1:11" ht="12" customHeight="1" thickBot="1">
      <c r="A10" s="10"/>
      <c r="B10" s="8"/>
      <c r="C10" s="8"/>
      <c r="D10" s="8"/>
      <c r="E10" s="8"/>
      <c r="G10" s="11" t="s">
        <v>7</v>
      </c>
      <c r="H10" s="7"/>
      <c r="I10" s="5"/>
      <c r="J10" s="5"/>
    </row>
    <row r="11" spans="1:11" ht="19.5" customHeight="1">
      <c r="A11" s="69"/>
      <c r="B11" s="70" t="s">
        <v>8</v>
      </c>
      <c r="C11" s="70"/>
      <c r="D11" s="70"/>
      <c r="E11" s="70"/>
      <c r="F11" s="71"/>
      <c r="G11" s="72"/>
      <c r="H11" s="5"/>
      <c r="I11" s="5"/>
      <c r="J11" s="5"/>
    </row>
    <row r="12" spans="1:11" ht="15" customHeight="1" thickBot="1">
      <c r="A12" s="73"/>
      <c r="B12" s="74" t="s">
        <v>77</v>
      </c>
      <c r="C12" s="74"/>
      <c r="D12" s="74"/>
      <c r="E12" s="74"/>
      <c r="F12" s="75"/>
      <c r="G12" s="76"/>
      <c r="I12" s="5"/>
      <c r="J12" s="5"/>
    </row>
    <row r="13" spans="1:11" ht="15" customHeight="1">
      <c r="A13" s="12" t="s">
        <v>9</v>
      </c>
      <c r="B13" s="13" t="s">
        <v>10</v>
      </c>
      <c r="C13" s="13"/>
      <c r="D13" s="13"/>
      <c r="E13" s="13"/>
      <c r="F13" s="13"/>
      <c r="G13" s="115">
        <v>100000000</v>
      </c>
    </row>
    <row r="14" spans="1:11">
      <c r="A14" s="82" t="s">
        <v>11</v>
      </c>
      <c r="B14" s="83" t="s">
        <v>12</v>
      </c>
      <c r="C14" s="83"/>
      <c r="D14" s="83"/>
      <c r="E14" s="83"/>
      <c r="F14" s="83"/>
      <c r="G14" s="116">
        <v>14860834.16</v>
      </c>
    </row>
    <row r="15" spans="1:11" ht="15.75" thickBot="1">
      <c r="A15" s="79"/>
      <c r="B15" s="80" t="s">
        <v>13</v>
      </c>
      <c r="C15" s="80"/>
      <c r="D15" s="80"/>
      <c r="E15" s="81"/>
      <c r="F15" s="17"/>
      <c r="G15" s="117" t="s">
        <v>14</v>
      </c>
    </row>
    <row r="16" spans="1:11" ht="30.75" customHeight="1" thickBot="1">
      <c r="A16" s="16"/>
      <c r="B16" s="15"/>
      <c r="C16" s="15"/>
      <c r="D16" s="15"/>
      <c r="E16" s="15"/>
      <c r="F16" s="97" t="s">
        <v>15</v>
      </c>
      <c r="G16" s="118" t="s">
        <v>16</v>
      </c>
    </row>
    <row r="17" spans="1:8" ht="20.25">
      <c r="A17" s="14" t="s">
        <v>17</v>
      </c>
      <c r="B17" s="18" t="s">
        <v>18</v>
      </c>
      <c r="C17" s="18"/>
      <c r="D17" s="18"/>
      <c r="E17" s="15"/>
      <c r="F17" s="98">
        <v>27727978</v>
      </c>
      <c r="G17" s="119">
        <v>63079286</v>
      </c>
      <c r="H17" s="19"/>
    </row>
    <row r="18" spans="1:8">
      <c r="A18" s="82" t="s">
        <v>19</v>
      </c>
      <c r="B18" s="83" t="s">
        <v>20</v>
      </c>
      <c r="C18" s="83"/>
      <c r="D18" s="83"/>
      <c r="E18" s="130"/>
      <c r="F18" s="99">
        <f>F19+F20</f>
        <v>2364373</v>
      </c>
      <c r="G18" s="120">
        <f>G19+G20</f>
        <v>7448478</v>
      </c>
      <c r="H18" s="20"/>
    </row>
    <row r="19" spans="1:8">
      <c r="A19" s="82"/>
      <c r="B19" s="84"/>
      <c r="C19" s="84"/>
      <c r="D19" s="84"/>
      <c r="E19" s="131" t="s">
        <v>21</v>
      </c>
      <c r="F19" s="100">
        <v>2364373</v>
      </c>
      <c r="G19" s="121">
        <v>7448478</v>
      </c>
      <c r="H19" s="20"/>
    </row>
    <row r="20" spans="1:8">
      <c r="A20" s="85"/>
      <c r="B20" s="86"/>
      <c r="C20" s="86"/>
      <c r="D20" s="86"/>
      <c r="E20" s="132" t="s">
        <v>22</v>
      </c>
      <c r="F20" s="101">
        <v>0</v>
      </c>
      <c r="G20" s="122">
        <v>0</v>
      </c>
      <c r="H20" s="20"/>
    </row>
    <row r="21" spans="1:8">
      <c r="A21" s="14" t="s">
        <v>23</v>
      </c>
      <c r="B21" s="18" t="s">
        <v>24</v>
      </c>
      <c r="C21" s="18"/>
      <c r="D21" s="18"/>
      <c r="E21" s="133"/>
      <c r="F21" s="102">
        <f>F17-F18</f>
        <v>25363605</v>
      </c>
      <c r="G21" s="123">
        <f>G17-G18</f>
        <v>55630808</v>
      </c>
      <c r="H21" s="20"/>
    </row>
    <row r="22" spans="1:8">
      <c r="A22" s="82" t="s">
        <v>25</v>
      </c>
      <c r="B22" s="83" t="s">
        <v>26</v>
      </c>
      <c r="C22" s="83"/>
      <c r="D22" s="83"/>
      <c r="E22" s="130"/>
      <c r="F22" s="103">
        <v>0</v>
      </c>
      <c r="G22" s="120">
        <v>0</v>
      </c>
      <c r="H22" s="20"/>
    </row>
    <row r="23" spans="1:8">
      <c r="A23" s="82" t="s">
        <v>27</v>
      </c>
      <c r="B23" s="83" t="s">
        <v>28</v>
      </c>
      <c r="C23" s="83"/>
      <c r="D23" s="83"/>
      <c r="E23" s="130"/>
      <c r="F23" s="99">
        <v>2781540</v>
      </c>
      <c r="G23" s="124">
        <v>2781540</v>
      </c>
      <c r="H23" s="20"/>
    </row>
    <row r="24" spans="1:8">
      <c r="A24" s="82" t="s">
        <v>29</v>
      </c>
      <c r="B24" s="83" t="s">
        <v>30</v>
      </c>
      <c r="C24" s="83"/>
      <c r="D24" s="83"/>
      <c r="E24" s="130"/>
      <c r="F24" s="99"/>
      <c r="G24" s="124">
        <v>24941351</v>
      </c>
      <c r="H24" s="21"/>
    </row>
    <row r="25" spans="1:8">
      <c r="A25" s="85" t="s">
        <v>31</v>
      </c>
      <c r="B25" s="87" t="s">
        <v>32</v>
      </c>
      <c r="C25" s="87"/>
      <c r="D25" s="87"/>
      <c r="E25" s="134"/>
      <c r="F25" s="104">
        <f>F21-F23-F24</f>
        <v>22582065</v>
      </c>
      <c r="G25" s="125">
        <f>G21-G22-G23-G24</f>
        <v>27907917</v>
      </c>
      <c r="H25" s="20"/>
    </row>
    <row r="26" spans="1:8">
      <c r="A26" s="22" t="s">
        <v>33</v>
      </c>
      <c r="B26" s="15" t="s">
        <v>34</v>
      </c>
      <c r="C26" s="15"/>
      <c r="D26" s="15"/>
      <c r="E26" s="133"/>
      <c r="F26" s="105">
        <v>227743</v>
      </c>
      <c r="G26" s="126"/>
      <c r="H26" s="20"/>
    </row>
    <row r="27" spans="1:8" ht="26.25">
      <c r="A27" s="88" t="s">
        <v>35</v>
      </c>
      <c r="B27" s="89" t="s">
        <v>36</v>
      </c>
      <c r="C27" s="89"/>
      <c r="D27" s="89"/>
      <c r="E27" s="135"/>
      <c r="F27" s="106">
        <f>F25+F26</f>
        <v>22809808</v>
      </c>
      <c r="G27" s="126"/>
      <c r="H27" s="20"/>
    </row>
    <row r="28" spans="1:8">
      <c r="A28" s="82" t="s">
        <v>37</v>
      </c>
      <c r="B28" s="83" t="s">
        <v>38</v>
      </c>
      <c r="C28" s="83"/>
      <c r="D28" s="83"/>
      <c r="E28" s="130"/>
      <c r="F28" s="107">
        <f>F31</f>
        <v>1140490</v>
      </c>
      <c r="G28" s="126"/>
      <c r="H28" s="20"/>
    </row>
    <row r="29" spans="1:8">
      <c r="A29" s="82"/>
      <c r="B29" s="90" t="s">
        <v>39</v>
      </c>
      <c r="C29" s="90"/>
      <c r="D29" s="90"/>
      <c r="E29" s="136" t="s">
        <v>40</v>
      </c>
      <c r="F29" s="108">
        <v>1140490</v>
      </c>
      <c r="G29" s="126"/>
      <c r="H29" s="20"/>
    </row>
    <row r="30" spans="1:8">
      <c r="A30" s="82"/>
      <c r="B30" s="83"/>
      <c r="C30" s="83"/>
      <c r="D30" s="83"/>
      <c r="E30" s="136" t="s">
        <v>41</v>
      </c>
      <c r="F30" s="108">
        <v>0</v>
      </c>
      <c r="G30" s="126"/>
      <c r="H30" s="20"/>
    </row>
    <row r="31" spans="1:8">
      <c r="A31" s="82"/>
      <c r="B31" s="83"/>
      <c r="C31" s="83"/>
      <c r="D31" s="83"/>
      <c r="E31" s="136" t="s">
        <v>42</v>
      </c>
      <c r="F31" s="108">
        <f>F29+F30</f>
        <v>1140490</v>
      </c>
      <c r="G31" s="126"/>
      <c r="H31" s="20"/>
    </row>
    <row r="32" spans="1:8">
      <c r="A32" s="82" t="s">
        <v>43</v>
      </c>
      <c r="B32" s="83" t="s">
        <v>44</v>
      </c>
      <c r="C32" s="83"/>
      <c r="D32" s="83"/>
      <c r="E32" s="137"/>
      <c r="F32" s="109">
        <v>0</v>
      </c>
      <c r="G32" s="126"/>
      <c r="H32" s="20"/>
    </row>
    <row r="33" spans="1:8">
      <c r="A33" s="82" t="s">
        <v>76</v>
      </c>
      <c r="B33" s="91" t="s">
        <v>45</v>
      </c>
      <c r="C33" s="91"/>
      <c r="D33" s="91"/>
      <c r="E33" s="137"/>
      <c r="F33" s="107">
        <f>F34</f>
        <v>1324008</v>
      </c>
      <c r="G33" s="126"/>
      <c r="H33" s="20"/>
    </row>
    <row r="34" spans="1:8">
      <c r="A34" s="82"/>
      <c r="B34" s="92" t="s">
        <v>46</v>
      </c>
      <c r="C34" s="92"/>
      <c r="D34" s="92"/>
      <c r="E34" s="138"/>
      <c r="F34" s="110">
        <v>1324008</v>
      </c>
      <c r="G34" s="126"/>
      <c r="H34" s="20"/>
    </row>
    <row r="35" spans="1:8">
      <c r="A35" s="82" t="s">
        <v>47</v>
      </c>
      <c r="B35" s="83" t="s">
        <v>48</v>
      </c>
      <c r="C35" s="83"/>
      <c r="D35" s="83"/>
      <c r="E35" s="137"/>
      <c r="F35" s="109">
        <v>0</v>
      </c>
      <c r="G35" s="126"/>
      <c r="H35" s="20"/>
    </row>
    <row r="36" spans="1:8">
      <c r="A36" s="82" t="s">
        <v>49</v>
      </c>
      <c r="B36" s="83" t="s">
        <v>50</v>
      </c>
      <c r="C36" s="83"/>
      <c r="D36" s="83"/>
      <c r="E36" s="137"/>
      <c r="F36" s="111">
        <f>F39</f>
        <v>18859510</v>
      </c>
      <c r="G36" s="126"/>
      <c r="H36" s="20"/>
    </row>
    <row r="37" spans="1:8">
      <c r="A37" s="82"/>
      <c r="B37" s="83"/>
      <c r="C37" s="83"/>
      <c r="D37" s="83"/>
      <c r="E37" s="136" t="s">
        <v>40</v>
      </c>
      <c r="F37" s="100">
        <v>18859510</v>
      </c>
      <c r="G37" s="126"/>
      <c r="H37" s="20"/>
    </row>
    <row r="38" spans="1:8">
      <c r="A38" s="82"/>
      <c r="B38" s="83"/>
      <c r="C38" s="83"/>
      <c r="D38" s="83"/>
      <c r="E38" s="136" t="s">
        <v>41</v>
      </c>
      <c r="F38" s="100">
        <v>0</v>
      </c>
      <c r="G38" s="126"/>
      <c r="H38" s="20"/>
    </row>
    <row r="39" spans="1:8">
      <c r="A39" s="82"/>
      <c r="B39" s="83"/>
      <c r="C39" s="83"/>
      <c r="D39" s="83"/>
      <c r="E39" s="136" t="s">
        <v>42</v>
      </c>
      <c r="F39" s="100">
        <f>F37+F38</f>
        <v>18859510</v>
      </c>
      <c r="G39" s="126"/>
      <c r="H39" s="20"/>
    </row>
    <row r="40" spans="1:8">
      <c r="A40" s="93" t="s">
        <v>51</v>
      </c>
      <c r="B40" s="94" t="s">
        <v>28</v>
      </c>
      <c r="C40" s="94"/>
      <c r="D40" s="94"/>
      <c r="E40" s="139"/>
      <c r="F40" s="112">
        <v>1632401</v>
      </c>
      <c r="G40" s="126"/>
      <c r="H40" s="20"/>
    </row>
    <row r="41" spans="1:8">
      <c r="A41" s="82" t="s">
        <v>52</v>
      </c>
      <c r="B41" s="83" t="s">
        <v>53</v>
      </c>
      <c r="C41" s="83"/>
      <c r="D41" s="83"/>
      <c r="E41" s="130"/>
      <c r="F41" s="107">
        <v>0</v>
      </c>
      <c r="G41" s="127">
        <v>0</v>
      </c>
      <c r="H41" s="20"/>
    </row>
    <row r="42" spans="1:8">
      <c r="A42" s="82" t="s">
        <v>54</v>
      </c>
      <c r="B42" s="83" t="s">
        <v>55</v>
      </c>
      <c r="C42" s="83"/>
      <c r="D42" s="83"/>
      <c r="E42" s="130"/>
      <c r="F42" s="107">
        <v>0</v>
      </c>
      <c r="G42" s="127">
        <v>0</v>
      </c>
      <c r="H42" s="20"/>
    </row>
    <row r="43" spans="1:8">
      <c r="A43" s="95" t="s">
        <v>56</v>
      </c>
      <c r="B43" s="96" t="s">
        <v>57</v>
      </c>
      <c r="C43" s="96"/>
      <c r="D43" s="96"/>
      <c r="E43" s="140"/>
      <c r="F43" s="113">
        <v>0</v>
      </c>
      <c r="G43" s="128">
        <f>G17-G18-G23-G24-F28-F34-F36-F40</f>
        <v>4951508</v>
      </c>
      <c r="H43" s="20"/>
    </row>
    <row r="44" spans="1:8" ht="90.75" thickBot="1">
      <c r="A44" s="22" t="s">
        <v>58</v>
      </c>
      <c r="B44" s="23" t="s">
        <v>59</v>
      </c>
      <c r="C44" s="23"/>
      <c r="D44" s="23"/>
      <c r="E44" s="141" t="s">
        <v>60</v>
      </c>
      <c r="F44" s="114">
        <v>374344</v>
      </c>
      <c r="G44" s="129" t="s">
        <v>61</v>
      </c>
      <c r="H44" s="20"/>
    </row>
    <row r="45" spans="1:8" ht="15.75" thickBot="1">
      <c r="A45" s="24"/>
      <c r="B45" s="63" t="s">
        <v>62</v>
      </c>
      <c r="C45" s="63"/>
      <c r="D45" s="63"/>
      <c r="E45" s="63"/>
      <c r="F45" s="25"/>
      <c r="G45" s="26"/>
      <c r="H45" s="20"/>
    </row>
    <row r="46" spans="1:8" ht="15.75" thickBot="1">
      <c r="A46" s="27"/>
      <c r="B46" s="28"/>
      <c r="C46" s="28"/>
      <c r="D46" s="28"/>
      <c r="E46" s="29"/>
      <c r="F46" s="30"/>
      <c r="G46" s="30"/>
    </row>
    <row r="47" spans="1:8" ht="15.75" thickBot="1">
      <c r="A47" s="31"/>
      <c r="B47" s="64" t="s">
        <v>63</v>
      </c>
      <c r="C47" s="64"/>
      <c r="D47" s="64"/>
      <c r="E47" s="64"/>
      <c r="F47" s="64"/>
      <c r="G47" s="65"/>
    </row>
    <row r="48" spans="1:8" ht="60">
      <c r="A48" s="32"/>
      <c r="B48" s="33" t="s">
        <v>64</v>
      </c>
      <c r="C48" s="66" t="s">
        <v>65</v>
      </c>
      <c r="D48" s="67"/>
      <c r="E48" s="34" t="s">
        <v>66</v>
      </c>
      <c r="F48" s="66" t="s">
        <v>67</v>
      </c>
      <c r="G48" s="68"/>
    </row>
    <row r="49" spans="1:7">
      <c r="A49" s="35"/>
      <c r="B49" s="36"/>
      <c r="C49" s="37" t="s">
        <v>68</v>
      </c>
      <c r="D49" s="37" t="s">
        <v>69</v>
      </c>
      <c r="E49" s="38"/>
      <c r="F49" s="37" t="s">
        <v>70</v>
      </c>
      <c r="G49" s="39" t="s">
        <v>71</v>
      </c>
    </row>
    <row r="50" spans="1:7">
      <c r="A50" s="40" t="s">
        <v>72</v>
      </c>
      <c r="B50" s="41" t="s">
        <v>73</v>
      </c>
      <c r="C50" s="42"/>
      <c r="D50" s="43"/>
      <c r="E50" s="44">
        <v>0.85</v>
      </c>
      <c r="F50" s="45">
        <v>0.17</v>
      </c>
      <c r="G50" s="46">
        <v>17</v>
      </c>
    </row>
    <row r="51" spans="1:7">
      <c r="A51" s="47"/>
      <c r="B51" s="41" t="s">
        <v>74</v>
      </c>
      <c r="C51" s="42"/>
      <c r="D51" s="43"/>
      <c r="E51" s="44">
        <f>E52-E50</f>
        <v>16999999.149999999</v>
      </c>
      <c r="F51" s="45">
        <v>0.17</v>
      </c>
      <c r="G51" s="46">
        <v>17</v>
      </c>
    </row>
    <row r="52" spans="1:7" ht="15.75" thickBot="1">
      <c r="A52" s="48"/>
      <c r="B52" s="56" t="s">
        <v>75</v>
      </c>
      <c r="C52" s="57"/>
      <c r="D52" s="58"/>
      <c r="E52" s="59">
        <f>F52*G13</f>
        <v>17000000</v>
      </c>
      <c r="F52" s="60">
        <v>0.17</v>
      </c>
      <c r="G52" s="61">
        <v>17</v>
      </c>
    </row>
    <row r="53" spans="1:7">
      <c r="A53" s="49"/>
      <c r="B53" s="50"/>
      <c r="C53" s="50"/>
      <c r="D53" s="50"/>
      <c r="E53" s="51"/>
      <c r="F53" s="52"/>
      <c r="G53" s="53"/>
    </row>
    <row r="54" spans="1:7">
      <c r="A54" s="49"/>
      <c r="B54" s="50"/>
      <c r="C54" s="50"/>
      <c r="D54" s="50"/>
      <c r="E54" s="51"/>
      <c r="F54" s="52"/>
      <c r="G54" s="53"/>
    </row>
    <row r="57" spans="1:7">
      <c r="B57" s="54"/>
      <c r="C57" s="55"/>
    </row>
    <row r="58" spans="1:7">
      <c r="B58" s="54"/>
      <c r="C58" s="55"/>
    </row>
    <row r="59" spans="1:7">
      <c r="B59" s="54"/>
      <c r="C59" s="55"/>
    </row>
    <row r="60" spans="1:7">
      <c r="B60" s="54"/>
      <c r="C60" s="55"/>
    </row>
    <row r="61" spans="1:7">
      <c r="B61" s="54"/>
      <c r="C61" s="55"/>
    </row>
    <row r="62" spans="1:7">
      <c r="B62" s="54"/>
      <c r="C62" s="55"/>
    </row>
    <row r="63" spans="1:7">
      <c r="B63" s="54"/>
      <c r="C63" s="55"/>
    </row>
    <row r="64" spans="1:7">
      <c r="B64" s="54"/>
      <c r="C64" s="55"/>
    </row>
    <row r="65" spans="2:3">
      <c r="B65" s="54"/>
      <c r="C65" s="55"/>
    </row>
    <row r="66" spans="2:3">
      <c r="B66" s="54"/>
      <c r="C66" s="55"/>
    </row>
    <row r="67" spans="2:3">
      <c r="B67" s="54"/>
      <c r="C67" s="55"/>
    </row>
  </sheetData>
  <mergeCells count="5">
    <mergeCell ref="A2:B2"/>
    <mergeCell ref="B45:E45"/>
    <mergeCell ref="B47:G47"/>
    <mergeCell ref="C48:D48"/>
    <mergeCell ref="F48:G48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Kar Dağ. Matbaa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2014-03-04T09:08:23Z</dcterms:modified>
</cp:coreProperties>
</file>